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320" windowHeight="8445" activeTab="0"/>
  </bookViews>
  <sheets>
    <sheet name="П-2 ФХД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<sst xmlns="http://schemas.openxmlformats.org/spreadsheetml/2006/main" count="94" uniqueCount="76">
  <si>
    <t>к приказу ФСТ России</t>
  </si>
  <si>
    <t>от "31" января 2011 г. № 36-э</t>
  </si>
  <si>
    <t>№ № пунктов</t>
  </si>
  <si>
    <t>2</t>
  </si>
  <si>
    <t>3</t>
  </si>
  <si>
    <t>4</t>
  </si>
  <si>
    <t>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</si>
  <si>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</si>
  <si>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</si>
  <si>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</si>
  <si>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</si>
  <si>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</si>
  <si>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</si>
  <si>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</si>
  <si>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</si>
  <si>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</si>
  <si>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</si>
  <si>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Примечание:</t>
  </si>
  <si>
    <t>Приложение 2а</t>
  </si>
  <si>
    <t xml:space="preserve">                              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</si>
  <si>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</si>
  <si>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</si>
  <si>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</si>
  <si>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</si>
  <si>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</si>
  <si>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</si>
  <si>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</si>
  <si>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</si>
  <si>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</si>
  <si>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--</t>
  </si>
  <si>
    <t>Объем товаротранспортной  работы [3]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</si>
  <si>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</si>
  <si>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</si>
  <si>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</si>
  <si>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тыс. руб</t>
  </si>
  <si>
    <t xml:space="preserve">Себестоимость оказания услуг </t>
  </si>
  <si>
    <t>Материальные расходы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</si>
  <si>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</si>
  <si>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</si>
  <si>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</si>
  <si>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</si>
  <si>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</si>
  <si>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</si>
  <si>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</si>
  <si>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</si>
  <si>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</si>
  <si>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</si>
  <si>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</si>
  <si>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</si>
  <si>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</si>
  <si>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</si>
  <si>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</si>
  <si>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</si>
  <si>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</si>
  <si>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</si>
  <si>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</si>
  <si>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</si>
  <si>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</si>
  <si>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</si>
  <si>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</si>
  <si>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</si>
  <si>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</si>
  <si>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</si>
  <si>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</si>
  <si>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</si>
  <si>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</si>
  <si>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</si>
  <si>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</si>
  <si>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</si>
  <si>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</si>
  <si>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</si>
  <si>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</si>
  <si>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</si>
  <si>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</si>
  <si>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</si>
  <si>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Информация об основных показателях финансово-хозяйственной деятельности ОАО "Челябинскгазком" на  2013 год (план)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</si>
</sst>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_ ;[Red]\-#,##0\ "/>
  </numFmts>
  <fonts count="10">
    <font>
      <sz val="10"/>
      <name val="Arial Cyr"/>
      <family val="0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lightUp">
        <fgColor indexed="55"/>
      </patternFill>
    </fill>
    <fill>
      <patternFill patternType="lightUp">
        <fgColor indexed="55"/>
        <bgColor indexed="10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 style="thin"/>
      <bottom/>
    </border>
    <border>
      <left style="thin"/>
      <right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17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right"/>
    </xf>
    <xf numFmtId="0" fontId="1" fillId="0" borderId="0" xfId="17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" fillId="0" borderId="1" xfId="17" applyNumberFormat="1" applyFont="1" applyFill="1" applyBorder="1" applyAlignment="1" applyProtection="1">
      <alignment horizontal="center" vertical="center" wrapText="1"/>
      <protection/>
    </xf>
    <xf numFmtId="49" fontId="1" fillId="0" borderId="2" xfId="17" applyNumberFormat="1" applyFont="1" applyFill="1" applyBorder="1" applyAlignment="1" applyProtection="1">
      <alignment horizontal="center" vertical="center" wrapText="1"/>
      <protection/>
    </xf>
    <xf numFmtId="49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3" xfId="17" applyNumberFormat="1" applyFont="1" applyFill="1" applyBorder="1" applyAlignment="1" applyProtection="1">
      <alignment vertical="center" wrapText="1"/>
      <protection/>
    </xf>
    <xf numFmtId="49" fontId="1" fillId="0" borderId="4" xfId="17" applyNumberFormat="1" applyFont="1" applyFill="1" applyBorder="1" applyAlignment="1" applyProtection="1">
      <alignment horizontal="center" vertical="center" wrapText="1"/>
      <protection/>
    </xf>
    <xf numFmtId="49" fontId="1" fillId="0" borderId="5" xfId="17" applyNumberFormat="1" applyFont="1" applyFill="1" applyBorder="1" applyAlignment="1" applyProtection="1">
      <alignment horizontal="center" vertical="center" wrapText="1"/>
      <protection/>
    </xf>
    <xf numFmtId="0" fontId="1" fillId="0" borderId="4" xfId="17" applyNumberFormat="1" applyFont="1" applyFill="1" applyBorder="1" applyAlignment="1" applyProtection="1">
      <alignment vertical="center" wrapText="1"/>
      <protection/>
    </xf>
    <xf numFmtId="0" fontId="1" fillId="0" borderId="4" xfId="17" applyNumberFormat="1" applyFont="1" applyFill="1" applyBorder="1" applyAlignment="1" applyProtection="1">
      <alignment horizontal="left" vertical="center" wrapText="1" indent="1"/>
      <protection/>
    </xf>
    <xf numFmtId="0" fontId="1" fillId="0" borderId="6" xfId="17" applyNumberFormat="1" applyFont="1" applyFill="1" applyBorder="1" applyAlignment="1" applyProtection="1">
      <alignment horizontal="left" vertical="center" wrapText="1" indent="1"/>
      <protection/>
    </xf>
    <xf numFmtId="49" fontId="1" fillId="0" borderId="6" xfId="17" applyNumberFormat="1" applyFont="1" applyFill="1" applyBorder="1" applyAlignment="1" applyProtection="1">
      <alignment horizontal="center" vertical="center" wrapText="1"/>
      <protection/>
    </xf>
    <xf numFmtId="49" fontId="1" fillId="0" borderId="7" xfId="17" applyNumberFormat="1" applyFont="1" applyFill="1" applyBorder="1" applyAlignment="1" applyProtection="1">
      <alignment horizontal="center" vertical="center" wrapText="1"/>
      <protection/>
    </xf>
    <xf numFmtId="49" fontId="1" fillId="0" borderId="0" xfId="17" applyNumberFormat="1" applyFont="1" applyFill="1" applyBorder="1" applyAlignment="1" applyProtection="1">
      <alignment horizontal="center" vertical="center" wrapText="1"/>
      <protection/>
    </xf>
    <xf numFmtId="0" fontId="6" fillId="0" borderId="0" xfId="17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left" wrapText="1"/>
    </xf>
    <xf numFmtId="0" fontId="1" fillId="0" borderId="8" xfId="17" applyNumberFormat="1" applyFont="1" applyFill="1" applyBorder="1" applyAlignment="1" applyProtection="1">
      <alignment horizontal="center" vertical="center" wrapText="1"/>
      <protection/>
    </xf>
    <xf numFmtId="49" fontId="1" fillId="0" borderId="8" xfId="17" applyNumberFormat="1" applyFont="1" applyFill="1" applyBorder="1" applyAlignment="1" applyProtection="1">
      <alignment horizontal="center" vertical="center" wrapText="1"/>
      <protection/>
    </xf>
    <xf numFmtId="49" fontId="1" fillId="0" borderId="9" xfId="17" applyNumberFormat="1" applyFont="1" applyFill="1" applyBorder="1" applyAlignment="1" applyProtection="1">
      <alignment horizontal="center" vertical="center" wrapText="1"/>
      <protection/>
    </xf>
    <xf numFmtId="49" fontId="1" fillId="0" borderId="10" xfId="17" applyNumberFormat="1" applyFont="1" applyFill="1" applyBorder="1" applyAlignment="1" applyProtection="1">
      <alignment horizontal="center" vertical="center" wrapText="1"/>
      <protection/>
    </xf>
    <xf numFmtId="0" fontId="8" fillId="0" borderId="10" xfId="17" applyNumberFormat="1" applyFont="1" applyFill="1" applyBorder="1" applyAlignment="1" applyProtection="1">
      <alignment horizontal="right" vertical="center" wrapText="1"/>
      <protection/>
    </xf>
    <xf numFmtId="0" fontId="5" fillId="0" borderId="4" xfId="17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12" xfId="17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164" fontId="1" fillId="0" borderId="15" xfId="17" applyNumberFormat="1" applyFont="1" applyFill="1" applyBorder="1" applyAlignment="1" applyProtection="1">
      <alignment horizontal="center" vertical="center" wrapText="1"/>
      <protection/>
    </xf>
    <xf numFmtId="164" fontId="1" fillId="0" borderId="16" xfId="17" applyNumberFormat="1" applyFont="1" applyFill="1" applyBorder="1" applyAlignment="1" applyProtection="1">
      <alignment horizontal="center" vertical="center" wrapText="1"/>
      <protection/>
    </xf>
    <xf numFmtId="164" fontId="1" fillId="2" borderId="16" xfId="17" applyNumberFormat="1" applyFont="1" applyFill="1" applyBorder="1" applyAlignment="1" applyProtection="1">
      <alignment horizontal="center" vertical="center" wrapText="1"/>
      <protection/>
    </xf>
    <xf numFmtId="164" fontId="1" fillId="2" borderId="6" xfId="17" applyNumberFormat="1" applyFont="1" applyFill="1" applyBorder="1" applyAlignment="1" applyProtection="1">
      <alignment horizontal="center" vertical="center" wrapText="1"/>
      <protection/>
    </xf>
    <xf numFmtId="164" fontId="1" fillId="2" borderId="17" xfId="17" applyNumberFormat="1" applyFont="1" applyFill="1" applyBorder="1" applyAlignment="1" applyProtection="1">
      <alignment horizontal="center" vertical="center" wrapText="1"/>
      <protection/>
    </xf>
    <xf numFmtId="164" fontId="1" fillId="0" borderId="4" xfId="17" applyNumberFormat="1" applyFont="1" applyFill="1" applyBorder="1" applyAlignment="1" applyProtection="1">
      <alignment vertical="center" wrapText="1"/>
      <protection/>
    </xf>
    <xf numFmtId="164" fontId="6" fillId="0" borderId="6" xfId="17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8" xfId="17" applyNumberFormat="1" applyFont="1" applyFill="1" applyBorder="1" applyAlignment="1" applyProtection="1">
      <alignment vertical="center" wrapText="1"/>
      <protection/>
    </xf>
    <xf numFmtId="164" fontId="1" fillId="2" borderId="4" xfId="17" applyNumberFormat="1" applyFont="1" applyFill="1" applyBorder="1" applyAlignment="1" applyProtection="1">
      <alignment horizontal="center" vertical="center" wrapText="1"/>
      <protection/>
    </xf>
    <xf numFmtId="164" fontId="1" fillId="3" borderId="16" xfId="17" applyNumberFormat="1" applyFont="1" applyFill="1" applyBorder="1" applyAlignment="1" applyProtection="1">
      <alignment horizontal="center" vertical="center" wrapText="1"/>
      <protection/>
    </xf>
    <xf numFmtId="164" fontId="1" fillId="2" borderId="19" xfId="17" applyNumberFormat="1" applyFont="1" applyFill="1" applyBorder="1" applyAlignment="1" applyProtection="1">
      <alignment horizontal="center" vertical="center" wrapText="1"/>
      <protection/>
    </xf>
    <xf numFmtId="164" fontId="1" fillId="0" borderId="6" xfId="17" applyNumberFormat="1" applyFont="1" applyFill="1" applyBorder="1" applyAlignment="1" applyProtection="1">
      <alignment vertical="center" wrapText="1"/>
      <protection/>
    </xf>
    <xf numFmtId="164" fontId="1" fillId="0" borderId="10" xfId="17" applyNumberFormat="1" applyFont="1" applyFill="1" applyBorder="1" applyAlignment="1" applyProtection="1">
      <alignment vertical="center" wrapText="1"/>
      <protection/>
    </xf>
    <xf numFmtId="164" fontId="1" fillId="0" borderId="0" xfId="17" applyNumberFormat="1" applyFont="1" applyFill="1" applyBorder="1" applyAlignment="1" applyProtection="1">
      <alignment vertical="center" wrapText="1"/>
      <protection/>
    </xf>
    <xf numFmtId="0" fontId="1" fillId="0" borderId="0" xfId="17" applyNumberFormat="1" applyFont="1" applyFill="1" applyBorder="1" applyAlignment="1" applyProtection="1">
      <alignment horizontal="center" vertical="center" wrapText="1"/>
      <protection/>
    </xf>
    <xf numFmtId="49" fontId="1" fillId="0" borderId="0" xfId="17" applyNumberFormat="1" applyFont="1" applyFill="1" applyBorder="1" applyAlignment="1" applyProtection="1">
      <alignment horizontal="center" vertical="center" wrapText="1"/>
      <protection/>
    </xf>
    <xf numFmtId="0" fontId="5" fillId="0" borderId="0" xfId="17" applyNumberFormat="1" applyFont="1" applyFill="1" applyBorder="1" applyAlignment="1" applyProtection="1">
      <alignment vertical="center" wrapText="1"/>
      <protection/>
    </xf>
    <xf numFmtId="0" fontId="1" fillId="0" borderId="0" xfId="17" applyNumberFormat="1" applyFont="1" applyFill="1" applyBorder="1" applyAlignment="1" applyProtection="1">
      <alignment vertical="center" wrapText="1"/>
      <protection/>
    </xf>
    <xf numFmtId="165" fontId="1" fillId="0" borderId="0" xfId="17" applyNumberFormat="1" applyFont="1" applyFill="1" applyBorder="1" applyAlignment="1" applyProtection="1">
      <alignment horizontal="center" vertical="center" wrapText="1"/>
      <protection/>
    </xf>
    <xf numFmtId="0" fontId="1" fillId="0" borderId="0" xfId="17" applyNumberFormat="1" applyFont="1" applyFill="1" applyBorder="1" applyAlignment="1" applyProtection="1">
      <alignment horizontal="left" vertical="center" wrapText="1" indent="1"/>
      <protection/>
    </xf>
    <xf numFmtId="164" fontId="1" fillId="0" borderId="0" xfId="17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17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left" vertical="top" wrapText="1"/>
    </xf>
    <xf numFmtId="0" fontId="1" fillId="0" borderId="0" xfId="17" applyNumberFormat="1" applyFont="1" applyFill="1" applyBorder="1" applyAlignment="1" applyProtection="1">
      <alignment horizontal="center" vertical="center" wrapText="1"/>
      <protection/>
    </xf>
    <xf numFmtId="49" fontId="1" fillId="0" borderId="0" xfId="17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ФАКТ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43;&#1050;_&#1055;&#1088;&#1080;&#1083;&#1086;&#1078;&#1077;&#1085;&#1080;&#1077;%201_&#1041;&#1102;&#1076;&#1078;&#1077;&#1090;&#1085;&#1099;&#1077;%20&#1092;&#1086;&#1088;&#1084;&#1099;_2013_&#1072;&#1085;&#1072;&#1083;&#1080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\&#1055;&#1072;&#1087;&#1082;&#1080;%20&#1087;&#1086;&#1076;&#1088;&#1072;&#1079;&#1076;&#1077;&#1083;&#1077;&#1085;&#1080;&#1081;\&#1055;&#1083;&#1072;&#1085;&#1086;&#1074;&#1086;-&#1101;&#1082;&#1086;&#1085;&#1086;&#1084;&#1080;&#1095;&#1077;&#1089;&#1082;&#1080;&#1081;%20&#1086;&#1090;&#1076;&#1077;&#1083;\&#1060;&#1057;&#1058;%20&#1084;&#1072;&#1075;&#1080;&#1089;&#1090;&#1088;&#1072;&#1083;&#1100;%202013\&#1089;&#1086;&#1073;&#1088;&#1072;&#1085;&#1086;%20&#1089;%202009%20&#1075;&#1086;&#1076;&#1072;\&#1063;&#1043;&#1050;_&#1040;&#1085;&#1072;&#1083;&#1080;&#1079;%20&#1084;&#1072;&#1075;&#1080;&#1089;&#1090;&#1088;&#1072;&#1083;&#1100;%202009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9 "/>
      <sheetName val="9.1"/>
      <sheetName val="9.2"/>
      <sheetName val="9.3"/>
      <sheetName val=" 9.4"/>
      <sheetName val="9.5"/>
      <sheetName val="9.7"/>
      <sheetName val="Тарифы"/>
      <sheetName val="Объемы"/>
      <sheetName val="Шаблон ГПРГ"/>
    </sheetNames>
    <sheetDataSet>
      <sheetData sheetId="1">
        <row r="52">
          <cell r="W52">
            <v>15394.976386989125</v>
          </cell>
        </row>
      </sheetData>
      <sheetData sheetId="4">
        <row r="14">
          <cell r="BG14">
            <v>210.4706348092395</v>
          </cell>
        </row>
        <row r="45">
          <cell r="BG45">
            <v>545.2899737513447</v>
          </cell>
        </row>
        <row r="48">
          <cell r="BG48">
            <v>164.67757207290612</v>
          </cell>
        </row>
        <row r="55">
          <cell r="BG55">
            <v>48.34512</v>
          </cell>
        </row>
        <row r="69">
          <cell r="BG69">
            <v>6457</v>
          </cell>
        </row>
        <row r="71">
          <cell r="BG71">
            <v>520.8825971678197</v>
          </cell>
        </row>
        <row r="72">
          <cell r="BG72">
            <v>19.426825416774996</v>
          </cell>
        </row>
        <row r="75">
          <cell r="BG75">
            <v>56.14738382326005</v>
          </cell>
        </row>
        <row r="81">
          <cell r="BG81">
            <v>324.1248920496546</v>
          </cell>
        </row>
        <row r="108">
          <cell r="BG108">
            <v>12676.676908474576</v>
          </cell>
        </row>
        <row r="109">
          <cell r="BG109">
            <v>1916.7916099999998</v>
          </cell>
        </row>
        <row r="110">
          <cell r="BG110">
            <v>47.52289372895237</v>
          </cell>
        </row>
        <row r="111">
          <cell r="BG111">
            <v>75.48048947296103</v>
          </cell>
        </row>
        <row r="112">
          <cell r="BG112">
            <v>18.69947083550249</v>
          </cell>
        </row>
        <row r="114">
          <cell r="BG114">
            <v>7.968705105365325</v>
          </cell>
        </row>
        <row r="126">
          <cell r="BG126">
            <v>39.34</v>
          </cell>
        </row>
        <row r="127">
          <cell r="BG127">
            <v>19.954428640978456</v>
          </cell>
        </row>
        <row r="131">
          <cell r="BG131">
            <v>31.231212075937353</v>
          </cell>
        </row>
        <row r="132">
          <cell r="BG132">
            <v>16.500826988076106</v>
          </cell>
        </row>
        <row r="133">
          <cell r="BG133">
            <v>16.500826988076106</v>
          </cell>
        </row>
        <row r="134">
          <cell r="BG134">
            <v>37.04134545667149</v>
          </cell>
        </row>
        <row r="140">
          <cell r="BG140">
            <v>69.29884497256151</v>
          </cell>
        </row>
        <row r="179">
          <cell r="BG179">
            <v>301.8036659311634</v>
          </cell>
        </row>
        <row r="181">
          <cell r="BG181">
            <v>3519.25</v>
          </cell>
        </row>
        <row r="185">
          <cell r="BG185">
            <v>14027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9">
          <cell r="W9">
            <v>114091.7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1" sqref="A11"/>
    </sheetView>
  </sheetViews>
  <sheetFormatPr defaultColWidth="16.37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2" customWidth="1"/>
    <col min="5" max="5" width="19.875" style="2" customWidth="1"/>
    <col min="6" max="6" width="13.125" style="3" customWidth="1"/>
    <col min="7" max="251" width="7.75390625" style="3" customWidth="1"/>
    <col min="252" max="252" width="71.00390625" style="3" customWidth="1"/>
    <col min="253" max="253" width="6.25390625" style="3" customWidth="1"/>
    <col min="254" max="254" width="18.00390625" style="3" customWidth="1"/>
    <col min="255" max="255" width="16.25390625" style="3" customWidth="1"/>
    <col min="256" max="16384" width="16.375" style="3" customWidth="1"/>
  </cols>
  <sheetData>
    <row r="1" ht="15.75">
      <c r="F1" s="4" t="s">
        <v>18</v>
      </c>
    </row>
    <row r="2" ht="15.75">
      <c r="F2" s="4" t="s">
        <v>0</v>
      </c>
    </row>
    <row r="3" ht="15.75">
      <c r="F3" s="4" t="s">
        <v>1</v>
      </c>
    </row>
    <row r="4" ht="15.75">
      <c r="F4" s="4"/>
    </row>
    <row r="5" ht="15.75">
      <c r="F5" s="4"/>
    </row>
    <row r="7" spans="1:6" ht="31.5" customHeight="1">
      <c r="A7" s="62" t="s">
        <v>75</v>
      </c>
      <c r="B7" s="62"/>
      <c r="C7" s="62"/>
      <c r="D7" s="62"/>
      <c r="E7" s="62"/>
      <c r="F7" s="62"/>
    </row>
    <row r="8" spans="1:6" ht="15" customHeight="1">
      <c r="A8" s="63" t="s">
        <v>19</v>
      </c>
      <c r="B8" s="63"/>
      <c r="C8" s="63"/>
      <c r="D8" s="63"/>
      <c r="E8" s="63"/>
      <c r="F8" s="63"/>
    </row>
    <row r="9" spans="1:6" ht="21" customHeight="1">
      <c r="A9" s="64" t="s">
        <v>20</v>
      </c>
      <c r="B9" s="64"/>
      <c r="C9" s="64"/>
      <c r="D9" s="64"/>
      <c r="E9" s="64"/>
      <c r="F9" s="64"/>
    </row>
    <row r="10" spans="1:6" ht="15.75">
      <c r="A10" s="7"/>
      <c r="B10" s="7"/>
      <c r="C10" s="7"/>
      <c r="D10" s="7"/>
      <c r="E10" s="7"/>
      <c r="F10" s="7"/>
    </row>
    <row r="11" spans="1:6" s="5" customFormat="1" ht="167.25" customHeight="1">
      <c r="A11" s="22" t="s">
        <v>21</v>
      </c>
      <c r="B11" s="23" t="s">
        <v>2</v>
      </c>
      <c r="C11" s="10" t="s">
        <v>22</v>
      </c>
      <c r="D11" s="10" t="s">
        <v>23</v>
      </c>
      <c r="E11" s="10" t="s">
        <v>24</v>
      </c>
      <c r="F11" s="8" t="s">
        <v>25</v>
      </c>
    </row>
    <row r="12" spans="1:6" s="5" customFormat="1" ht="12.75">
      <c r="A12" s="8">
        <v>1</v>
      </c>
      <c r="B12" s="9" t="s">
        <v>3</v>
      </c>
      <c r="C12" s="10" t="s">
        <v>4</v>
      </c>
      <c r="D12" s="10" t="s">
        <v>5</v>
      </c>
      <c r="E12" s="10" t="s">
        <v>6</v>
      </c>
      <c r="F12" s="8">
        <v>6</v>
      </c>
    </row>
    <row r="13" spans="1:6" s="5" customFormat="1" ht="18.75" customHeight="1">
      <c r="A13" s="11" t="s">
        <v>26</v>
      </c>
      <c r="B13" s="24" t="s">
        <v>7</v>
      </c>
      <c r="C13" s="25" t="s">
        <v>27</v>
      </c>
      <c r="D13" s="36">
        <f>'[2]Лист2'!$W$9</f>
        <v>114091.7</v>
      </c>
      <c r="E13" s="36"/>
      <c r="F13" s="50">
        <f>D13+E13</f>
        <v>114091.7</v>
      </c>
    </row>
    <row r="14" spans="1:6" s="5" customFormat="1" ht="14.25" customHeight="1">
      <c r="A14" s="26" t="s">
        <v>28</v>
      </c>
      <c r="B14" s="13"/>
      <c r="C14" s="25" t="s">
        <v>29</v>
      </c>
      <c r="D14" s="36"/>
      <c r="E14" s="36"/>
      <c r="F14" s="50">
        <f aca="true" t="shared" si="0" ref="F14:F32">D14+E14</f>
        <v>0</v>
      </c>
    </row>
    <row r="15" spans="1:6" s="5" customFormat="1" ht="15.75">
      <c r="A15" s="27" t="s">
        <v>30</v>
      </c>
      <c r="B15" s="13" t="s">
        <v>8</v>
      </c>
      <c r="C15" s="12" t="s">
        <v>31</v>
      </c>
      <c r="D15" s="37"/>
      <c r="E15" s="37"/>
      <c r="F15" s="41">
        <f t="shared" si="0"/>
        <v>0</v>
      </c>
    </row>
    <row r="16" spans="1:6" s="5" customFormat="1" ht="12.75">
      <c r="A16" s="26" t="s">
        <v>32</v>
      </c>
      <c r="B16" s="13"/>
      <c r="C16" s="12" t="s">
        <v>29</v>
      </c>
      <c r="D16" s="37"/>
      <c r="E16" s="37"/>
      <c r="F16" s="41">
        <f t="shared" si="0"/>
        <v>0</v>
      </c>
    </row>
    <row r="17" spans="1:6" ht="12.75" customHeight="1">
      <c r="A17" s="14" t="s">
        <v>33</v>
      </c>
      <c r="B17" s="13" t="s">
        <v>9</v>
      </c>
      <c r="C17" s="12" t="s">
        <v>34</v>
      </c>
      <c r="D17" s="38">
        <f>'[1]2'!$W$52</f>
        <v>15394.976386989125</v>
      </c>
      <c r="E17" s="38"/>
      <c r="F17" s="41">
        <f t="shared" si="0"/>
        <v>15394.976386989125</v>
      </c>
    </row>
    <row r="18" spans="1:6" ht="12.75">
      <c r="A18" s="28" t="s">
        <v>35</v>
      </c>
      <c r="B18" s="13" t="s">
        <v>10</v>
      </c>
      <c r="C18" s="12" t="s">
        <v>29</v>
      </c>
      <c r="D18" s="38">
        <f>SUM(D19:D31)</f>
        <v>41167.42622776182</v>
      </c>
      <c r="E18" s="38"/>
      <c r="F18" s="41">
        <f t="shared" si="0"/>
        <v>41167.42622776182</v>
      </c>
    </row>
    <row r="19" spans="1:6" ht="12.75" customHeight="1">
      <c r="A19" s="15" t="s">
        <v>36</v>
      </c>
      <c r="B19" s="13" t="s">
        <v>11</v>
      </c>
      <c r="C19" s="12" t="s">
        <v>29</v>
      </c>
      <c r="D19" s="38">
        <v>0</v>
      </c>
      <c r="E19" s="38"/>
      <c r="F19" s="41">
        <f t="shared" si="0"/>
        <v>0</v>
      </c>
    </row>
    <row r="20" spans="1:6" ht="30.75" customHeight="1">
      <c r="A20" s="15" t="s">
        <v>37</v>
      </c>
      <c r="B20" s="13" t="s">
        <v>12</v>
      </c>
      <c r="C20" s="12" t="s">
        <v>29</v>
      </c>
      <c r="D20" s="38">
        <f>'[1]9.2'!$BG$45+'[1]9.2'!$BG$48</f>
        <v>709.9675458242509</v>
      </c>
      <c r="E20" s="38"/>
      <c r="F20" s="41">
        <f t="shared" si="0"/>
        <v>709.9675458242509</v>
      </c>
    </row>
    <row r="21" spans="1:6" ht="12.75" customHeight="1">
      <c r="A21" s="15" t="s">
        <v>38</v>
      </c>
      <c r="B21" s="13" t="s">
        <v>13</v>
      </c>
      <c r="C21" s="12" t="s">
        <v>29</v>
      </c>
      <c r="D21" s="38">
        <f>'[1]9.2'!$BG$55</f>
        <v>48.34512</v>
      </c>
      <c r="E21" s="38"/>
      <c r="F21" s="41">
        <f t="shared" si="0"/>
        <v>48.34512</v>
      </c>
    </row>
    <row r="22" spans="1:6" ht="12.75" customHeight="1">
      <c r="A22" s="15" t="s">
        <v>39</v>
      </c>
      <c r="B22" s="13" t="s">
        <v>14</v>
      </c>
      <c r="C22" s="12" t="s">
        <v>29</v>
      </c>
      <c r="D22" s="38">
        <f>'[1]9.2'!$BG$69</f>
        <v>6457</v>
      </c>
      <c r="E22" s="38"/>
      <c r="F22" s="41">
        <f t="shared" si="0"/>
        <v>6457</v>
      </c>
    </row>
    <row r="23" spans="1:6" ht="12.75" customHeight="1">
      <c r="A23" s="15" t="s">
        <v>40</v>
      </c>
      <c r="B23" s="13" t="s">
        <v>15</v>
      </c>
      <c r="C23" s="12" t="s">
        <v>29</v>
      </c>
      <c r="D23" s="38">
        <v>0</v>
      </c>
      <c r="E23" s="38"/>
      <c r="F23" s="41">
        <f t="shared" si="0"/>
        <v>0</v>
      </c>
    </row>
    <row r="24" spans="1:6" ht="12.75" customHeight="1">
      <c r="A24" s="15" t="s">
        <v>41</v>
      </c>
      <c r="B24" s="13" t="s">
        <v>16</v>
      </c>
      <c r="C24" s="12" t="s">
        <v>29</v>
      </c>
      <c r="D24" s="38">
        <f>'[1]9.2'!$BG$127</f>
        <v>19.954428640978456</v>
      </c>
      <c r="E24" s="38"/>
      <c r="F24" s="41">
        <f t="shared" si="0"/>
        <v>19.954428640978456</v>
      </c>
    </row>
    <row r="25" spans="1:6" ht="12.75" customHeight="1">
      <c r="A25" s="15" t="s">
        <v>42</v>
      </c>
      <c r="B25" s="13" t="s">
        <v>43</v>
      </c>
      <c r="C25" s="12" t="s">
        <v>29</v>
      </c>
      <c r="D25" s="38">
        <f>'[1]9.2'!$BG$81</f>
        <v>324.1248920496546</v>
      </c>
      <c r="E25" s="38"/>
      <c r="F25" s="41">
        <f t="shared" si="0"/>
        <v>324.1248920496546</v>
      </c>
    </row>
    <row r="26" spans="1:6" ht="12.75" customHeight="1">
      <c r="A26" s="15" t="s">
        <v>44</v>
      </c>
      <c r="B26" s="13" t="s">
        <v>45</v>
      </c>
      <c r="C26" s="12" t="s">
        <v>29</v>
      </c>
      <c r="D26" s="38">
        <v>0</v>
      </c>
      <c r="E26" s="38"/>
      <c r="F26" s="41">
        <f t="shared" si="0"/>
        <v>0</v>
      </c>
    </row>
    <row r="27" spans="1:6" ht="12.75" customHeight="1">
      <c r="A27" s="15" t="s">
        <v>46</v>
      </c>
      <c r="B27" s="13" t="s">
        <v>47</v>
      </c>
      <c r="C27" s="12" t="s">
        <v>29</v>
      </c>
      <c r="D27" s="38">
        <f>'[1]9.2'!$BG$109</f>
        <v>1916.7916099999998</v>
      </c>
      <c r="E27" s="38"/>
      <c r="F27" s="41">
        <f t="shared" si="0"/>
        <v>1916.7916099999998</v>
      </c>
    </row>
    <row r="28" spans="1:6" ht="12.75" customHeight="1">
      <c r="A28" s="15" t="s">
        <v>48</v>
      </c>
      <c r="B28" s="13" t="s">
        <v>49</v>
      </c>
      <c r="C28" s="12" t="s">
        <v>29</v>
      </c>
      <c r="D28" s="38">
        <f>'[1]9.2'!$BG$108</f>
        <v>12676.676908474576</v>
      </c>
      <c r="E28" s="38"/>
      <c r="F28" s="41">
        <f t="shared" si="0"/>
        <v>12676.676908474576</v>
      </c>
    </row>
    <row r="29" spans="1:6" ht="12.75" customHeight="1">
      <c r="A29" s="15" t="s">
        <v>50</v>
      </c>
      <c r="B29" s="13" t="s">
        <v>51</v>
      </c>
      <c r="C29" s="12" t="s">
        <v>29</v>
      </c>
      <c r="D29" s="38"/>
      <c r="E29" s="38"/>
      <c r="F29" s="41">
        <f t="shared" si="0"/>
        <v>0</v>
      </c>
    </row>
    <row r="30" spans="1:6" ht="12.75" customHeight="1">
      <c r="A30" s="15" t="s">
        <v>52</v>
      </c>
      <c r="B30" s="13" t="s">
        <v>53</v>
      </c>
      <c r="C30" s="12" t="s">
        <v>29</v>
      </c>
      <c r="D30" s="38">
        <f>'[1]9.2'!$BG$179+'[1]9.2'!$BG$181+'[1]9.2'!$BG$185</f>
        <v>17848.053665931162</v>
      </c>
      <c r="E30" s="38"/>
      <c r="F30" s="41">
        <f t="shared" si="0"/>
        <v>17848.053665931162</v>
      </c>
    </row>
    <row r="31" spans="1:6" ht="12.75" customHeight="1">
      <c r="A31" s="15" t="s">
        <v>54</v>
      </c>
      <c r="B31" s="13" t="s">
        <v>55</v>
      </c>
      <c r="C31" s="12" t="s">
        <v>29</v>
      </c>
      <c r="D31" s="38">
        <f>'[1]9.2'!$BG$14+'[1]9.2'!$BG$71+'[1]9.2'!$BG$72+'[1]9.2'!$BG$75+'[1]9.2'!$BG$110+'[1]9.2'!$BG$111+'[1]9.2'!$BG$112+'[1]9.2'!$BG$114+'[1]9.2'!$BG$126+'[1]9.2'!$BG$131+'[1]9.2'!$BG$132+'[1]9.2'!$BG$133+'[1]9.2'!$BG$134+'[1]9.2'!$BG$140</f>
        <v>1166.512056841198</v>
      </c>
      <c r="E31" s="38"/>
      <c r="F31" s="41">
        <f t="shared" si="0"/>
        <v>1166.512056841198</v>
      </c>
    </row>
    <row r="32" spans="1:6" s="20" customFormat="1" ht="12.75">
      <c r="A32" s="29" t="s">
        <v>56</v>
      </c>
      <c r="B32" s="30" t="s">
        <v>57</v>
      </c>
      <c r="C32" s="17" t="s">
        <v>58</v>
      </c>
      <c r="D32" s="39">
        <v>2</v>
      </c>
      <c r="E32" s="40"/>
      <c r="F32" s="42">
        <f t="shared" si="0"/>
        <v>2</v>
      </c>
    </row>
    <row r="33" spans="1:6" ht="9" customHeight="1">
      <c r="A33" s="31"/>
      <c r="B33" s="32"/>
      <c r="C33" s="32"/>
      <c r="D33" s="43"/>
      <c r="E33" s="44"/>
      <c r="F33" s="45"/>
    </row>
    <row r="34" spans="1:6" ht="12.75">
      <c r="A34" s="15" t="s">
        <v>59</v>
      </c>
      <c r="B34" s="13" t="s">
        <v>60</v>
      </c>
      <c r="C34" s="12" t="s">
        <v>61</v>
      </c>
      <c r="D34" s="46">
        <v>121.897</v>
      </c>
      <c r="E34" s="38"/>
      <c r="F34" s="41">
        <f>D34+E34</f>
        <v>121.897</v>
      </c>
    </row>
    <row r="35" spans="1:6" ht="12.75">
      <c r="A35" s="15" t="s">
        <v>62</v>
      </c>
      <c r="B35" s="13" t="s">
        <v>63</v>
      </c>
      <c r="C35" s="12" t="s">
        <v>58</v>
      </c>
      <c r="D35" s="47"/>
      <c r="E35" s="38"/>
      <c r="F35" s="41">
        <f>D35+E35</f>
        <v>0</v>
      </c>
    </row>
    <row r="36" spans="1:6" ht="12.75">
      <c r="A36" s="15" t="s">
        <v>64</v>
      </c>
      <c r="B36" s="13" t="s">
        <v>65</v>
      </c>
      <c r="C36" s="12" t="s">
        <v>66</v>
      </c>
      <c r="D36" s="47"/>
      <c r="E36" s="38"/>
      <c r="F36" s="41">
        <f>D36+E36</f>
        <v>0</v>
      </c>
    </row>
    <row r="37" spans="1:6" ht="12.75">
      <c r="A37" s="16" t="s">
        <v>67</v>
      </c>
      <c r="B37" s="18" t="s">
        <v>68</v>
      </c>
      <c r="C37" s="17" t="s">
        <v>58</v>
      </c>
      <c r="D37" s="48" t="s">
        <v>16</v>
      </c>
      <c r="E37" s="48"/>
      <c r="F37" s="49">
        <f>D37+E37</f>
        <v>10</v>
      </c>
    </row>
    <row r="38" ht="12.75">
      <c r="A38" s="3"/>
    </row>
    <row r="39" ht="12.75">
      <c r="A39" s="1" t="s">
        <v>17</v>
      </c>
    </row>
    <row r="40" spans="1:6" ht="78.75" customHeight="1">
      <c r="A40" s="65" t="s">
        <v>69</v>
      </c>
      <c r="B40" s="65"/>
      <c r="C40" s="65"/>
      <c r="D40" s="65"/>
      <c r="E40" s="65"/>
      <c r="F40" s="65"/>
    </row>
    <row r="41" spans="1:6" ht="28.5" customHeight="1">
      <c r="A41" s="65" t="s">
        <v>70</v>
      </c>
      <c r="B41" s="65"/>
      <c r="C41" s="65"/>
      <c r="D41" s="65"/>
      <c r="E41" s="65"/>
      <c r="F41" s="65"/>
    </row>
    <row r="42" spans="1:6" ht="26.25" customHeight="1">
      <c r="A42" s="65" t="s">
        <v>71</v>
      </c>
      <c r="B42" s="65"/>
      <c r="C42" s="65"/>
      <c r="D42" s="65"/>
      <c r="E42" s="65"/>
      <c r="F42" s="65"/>
    </row>
    <row r="43" spans="1:6" ht="26.25" customHeight="1">
      <c r="A43" s="65" t="s">
        <v>72</v>
      </c>
      <c r="B43" s="65"/>
      <c r="C43" s="65"/>
      <c r="D43" s="65"/>
      <c r="E43" s="65"/>
      <c r="F43" s="65"/>
    </row>
    <row r="44" spans="1:6" ht="25.5" customHeight="1">
      <c r="A44" s="65" t="s">
        <v>73</v>
      </c>
      <c r="B44" s="65"/>
      <c r="C44" s="65"/>
      <c r="D44" s="65"/>
      <c r="E44" s="65"/>
      <c r="F44" s="65"/>
    </row>
    <row r="45" spans="1:6" ht="15" customHeight="1">
      <c r="A45" s="66" t="s">
        <v>74</v>
      </c>
      <c r="B45" s="66"/>
      <c r="C45" s="66"/>
      <c r="D45" s="66"/>
      <c r="E45" s="66"/>
      <c r="F45" s="66"/>
    </row>
    <row r="46" spans="1:6" ht="12.75">
      <c r="A46" s="21"/>
      <c r="B46" s="21"/>
      <c r="C46" s="21"/>
      <c r="D46" s="21"/>
      <c r="E46" s="21"/>
      <c r="F46" s="21"/>
    </row>
    <row r="47" ht="15.75">
      <c r="D47" s="4"/>
    </row>
    <row r="48" ht="15.75">
      <c r="D48" s="4"/>
    </row>
    <row r="49" ht="15.75">
      <c r="D49" s="4"/>
    </row>
    <row r="50" ht="15.75">
      <c r="F50" s="4"/>
    </row>
    <row r="51" ht="15.75">
      <c r="F51" s="4"/>
    </row>
    <row r="52" ht="37.5" customHeight="1"/>
    <row r="53" spans="1:6" ht="44.25" customHeight="1">
      <c r="A53" s="62"/>
      <c r="B53" s="62"/>
      <c r="C53" s="62"/>
      <c r="D53" s="62"/>
      <c r="E53" s="34"/>
      <c r="F53" s="34"/>
    </row>
    <row r="54" spans="1:6" ht="15" customHeight="1">
      <c r="A54" s="67"/>
      <c r="B54" s="67"/>
      <c r="C54" s="67"/>
      <c r="D54" s="67"/>
      <c r="E54" s="6"/>
      <c r="F54" s="6"/>
    </row>
    <row r="55" spans="1:6" ht="15.75" customHeight="1">
      <c r="A55" s="64"/>
      <c r="B55" s="64"/>
      <c r="C55" s="64"/>
      <c r="D55" s="64"/>
      <c r="E55" s="35"/>
      <c r="F55" s="35"/>
    </row>
    <row r="56" ht="12.75" customHeight="1"/>
    <row r="57" spans="1:5" ht="12.75">
      <c r="A57" s="68"/>
      <c r="B57" s="69"/>
      <c r="C57" s="69"/>
      <c r="D57" s="68"/>
      <c r="E57" s="5"/>
    </row>
    <row r="58" spans="1:5" ht="12.75">
      <c r="A58" s="68"/>
      <c r="B58" s="69"/>
      <c r="C58" s="69"/>
      <c r="D58" s="68"/>
      <c r="E58" s="5"/>
    </row>
    <row r="59" spans="1:5" ht="12.75">
      <c r="A59" s="52"/>
      <c r="B59" s="53"/>
      <c r="C59" s="53"/>
      <c r="D59" s="53"/>
      <c r="E59" s="19"/>
    </row>
    <row r="60" spans="1:5" ht="12.75">
      <c r="A60" s="54"/>
      <c r="B60" s="53"/>
      <c r="C60" s="53"/>
      <c r="D60" s="56"/>
      <c r="E60" s="19"/>
    </row>
    <row r="61" spans="1:5" ht="12.75">
      <c r="A61" s="55"/>
      <c r="B61" s="53"/>
      <c r="C61" s="53"/>
      <c r="D61" s="56"/>
      <c r="E61" s="19"/>
    </row>
    <row r="62" spans="1:5" ht="12.75">
      <c r="A62" s="59"/>
      <c r="B62" s="53"/>
      <c r="C62" s="53"/>
      <c r="D62" s="56"/>
      <c r="E62" s="19"/>
    </row>
    <row r="63" spans="1:5" ht="12.75">
      <c r="A63" s="57"/>
      <c r="B63" s="53"/>
      <c r="C63" s="53"/>
      <c r="D63" s="56"/>
      <c r="E63" s="19"/>
    </row>
    <row r="64" spans="1:5" ht="12.75">
      <c r="A64" s="57"/>
      <c r="B64" s="53"/>
      <c r="C64" s="53"/>
      <c r="D64" s="56"/>
      <c r="E64" s="19"/>
    </row>
    <row r="65" spans="1:6" ht="12.75">
      <c r="A65" s="57"/>
      <c r="B65" s="53"/>
      <c r="C65" s="53"/>
      <c r="D65" s="56"/>
      <c r="E65" s="19"/>
      <c r="F65" s="51"/>
    </row>
    <row r="66" spans="1:5" ht="12.75">
      <c r="A66" s="57"/>
      <c r="B66" s="53"/>
      <c r="C66" s="53"/>
      <c r="D66" s="56"/>
      <c r="E66" s="19"/>
    </row>
    <row r="67" spans="1:5" ht="12.75">
      <c r="A67" s="57"/>
      <c r="B67" s="53"/>
      <c r="C67" s="53"/>
      <c r="D67" s="56"/>
      <c r="E67" s="19"/>
    </row>
    <row r="68" spans="1:5" ht="12.75">
      <c r="A68" s="57"/>
      <c r="B68" s="53"/>
      <c r="C68" s="53"/>
      <c r="D68" s="56"/>
      <c r="E68" s="19"/>
    </row>
    <row r="69" spans="1:5" ht="12.75">
      <c r="A69" s="57"/>
      <c r="B69" s="53"/>
      <c r="C69" s="53"/>
      <c r="D69" s="56"/>
      <c r="E69" s="19"/>
    </row>
    <row r="70" spans="1:5" ht="12.75">
      <c r="A70" s="59"/>
      <c r="B70" s="53"/>
      <c r="C70" s="53"/>
      <c r="D70" s="56"/>
      <c r="E70" s="19"/>
    </row>
    <row r="71" spans="1:5" ht="12.75">
      <c r="A71" s="59"/>
      <c r="B71" s="60"/>
      <c r="C71" s="60"/>
      <c r="D71" s="60"/>
      <c r="E71" s="33"/>
    </row>
    <row r="72" spans="1:5" ht="12.75">
      <c r="A72" s="57"/>
      <c r="B72" s="53"/>
      <c r="C72" s="53"/>
      <c r="D72" s="58"/>
      <c r="E72" s="19"/>
    </row>
    <row r="73" spans="1:5" ht="12.75">
      <c r="A73" s="57"/>
      <c r="B73" s="53"/>
      <c r="C73" s="53"/>
      <c r="D73" s="58"/>
      <c r="E73" s="19"/>
    </row>
    <row r="74" spans="1:4" ht="12.75">
      <c r="A74" s="3"/>
      <c r="B74" s="61"/>
      <c r="C74" s="61"/>
      <c r="D74" s="61"/>
    </row>
    <row r="75" spans="1:5" ht="47.25" customHeight="1">
      <c r="A75" s="66"/>
      <c r="B75" s="66"/>
      <c r="C75" s="66"/>
      <c r="D75" s="66"/>
      <c r="E75" s="3"/>
    </row>
  </sheetData>
  <mergeCells count="17">
    <mergeCell ref="A75:D75"/>
    <mergeCell ref="A57:A58"/>
    <mergeCell ref="B57:B58"/>
    <mergeCell ref="C57:C58"/>
    <mergeCell ref="D57:D58"/>
    <mergeCell ref="A45:F45"/>
    <mergeCell ref="A53:D53"/>
    <mergeCell ref="A54:D54"/>
    <mergeCell ref="A55:D55"/>
    <mergeCell ref="A41:F41"/>
    <mergeCell ref="A42:F42"/>
    <mergeCell ref="A43:F43"/>
    <mergeCell ref="A44:F44"/>
    <mergeCell ref="A7:F7"/>
    <mergeCell ref="A8:F8"/>
    <mergeCell ref="A9:F9"/>
    <mergeCell ref="A40:F4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karpushina</dc:creator>
  <cp:keywords/>
  <dc:description/>
  <cp:lastModifiedBy>abasova</cp:lastModifiedBy>
  <cp:lastPrinted>2012-12-21T04:09:14Z</cp:lastPrinted>
  <dcterms:created xsi:type="dcterms:W3CDTF">2011-04-11T02:53:06Z</dcterms:created>
  <dcterms:modified xsi:type="dcterms:W3CDTF">2012-12-21T04:14:52Z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