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70" yWindow="435" windowWidth="11520" windowHeight="8445" activeTab="0"/>
  </bookViews>
  <sheets>
    <sheet name="П-2 ФХД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golovina</author>
  </authors>
  <commentList>
    <comment ref="F18" authorId="0">
      <text>
        <r>
          <rPr>
            <b/>
            <sz val="8"/>
            <rFont val="Tahoma"/>
            <family val="0"/>
          </rPr>
          <t>golovina:</t>
        </r>
        <r>
          <rPr>
            <sz val="8"/>
            <rFont val="Tahoma"/>
            <family val="0"/>
          </rPr>
          <t xml:space="preserve">
сумма по тарифной смете</t>
        </r>
      </text>
    </comment>
    <comment ref="F13" authorId="0">
      <text>
        <r>
          <rPr>
            <b/>
            <sz val="8"/>
            <rFont val="Tahoma"/>
            <family val="0"/>
          </rPr>
          <t>golovina:</t>
        </r>
        <r>
          <rPr>
            <sz val="8"/>
            <rFont val="Tahoma"/>
            <family val="0"/>
          </rPr>
          <t xml:space="preserve">
по смете фст
</t>
        </r>
      </text>
    </comment>
  </commentList>
</comments>
</file>

<file path=xl/sharedStrings.xml><?xml version="1.0" encoding="utf-8"?>
<sst xmlns="http://schemas.openxmlformats.org/spreadsheetml/2006/main" count="94" uniqueCount="76">
  <si>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</si>
  <si>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</si>
  <si>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</si>
  <si>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</si>
  <si>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</si>
  <si>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</si>
  <si>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</si>
  <si>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</si>
  <si>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</si>
  <si>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</si>
  <si>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</si>
  <si>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</si>
  <si>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</si>
  <si>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</si>
  <si>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</si>
  <si>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</si>
  <si>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</si>
  <si>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</si>
  <si>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2а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</si>
  <si>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</si>
  <si>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</si>
  <si>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</si>
  <si>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</si>
  <si>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</si>
  <si>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</si>
  <si>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</si>
  <si>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</si>
  <si>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</si>
  <si>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</si>
  <si>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</si>
  <si>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</si>
  <si>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</si>
  <si>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</si>
  <si>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</si>
  <si>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</si>
  <si>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</si>
  <si>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</si>
  <si>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</si>
  <si>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</si>
  <si>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</si>
  <si>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</si>
  <si>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</si>
  <si>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</si>
  <si>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</si>
  <si>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</si>
  <si>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</si>
  <si>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</si>
  <si>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</si>
  <si>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</si>
  <si>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</si>
  <si>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</si>
  <si>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</si>
  <si>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</si>
  <si>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</si>
  <si>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</si>
  <si>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</si>
  <si>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</si>
  <si>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</si>
  <si>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</si>
  <si>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</si>
  <si>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</si>
  <si>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</si>
  <si>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</si>
  <si>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</si>
  <si>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</si>
  <si>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</si>
  <si>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</si>
  <si>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</si>
  <si>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</si>
  <si>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</si>
  <si>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</si>
  <si>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</si>
  <si>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</si>
  <si>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</si>
  <si>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</si>
  <si>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Информация об основных показателях финансово-хозяйственной деятельности ОАО "Газпром газораспределение Челябинск" на  2014 год (план)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</si>
</sst>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_ ;[Red]\-#,##0.0\ "/>
    <numFmt numFmtId="167" formatCode="#,##0.000_ ;[Red]\-#,##0.000\ "/>
  </numFmts>
  <fonts count="49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lightUp">
        <fgColor indexed="55"/>
        <bgColor indexed="10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thin"/>
      <bottom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vertical="center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wrapText="1"/>
    </xf>
    <xf numFmtId="0" fontId="1" fillId="0" borderId="17" xfId="53" applyNumberFormat="1" applyFont="1" applyFill="1" applyBorder="1" applyAlignment="1" applyProtection="1">
      <alignment horizontal="center" vertical="center" wrapText="1"/>
      <protection/>
    </xf>
    <xf numFmtId="49" fontId="1" fillId="0" borderId="17" xfId="53" applyNumberFormat="1" applyFont="1" applyFill="1" applyBorder="1" applyAlignment="1" applyProtection="1">
      <alignment horizontal="center" vertical="center" wrapText="1"/>
      <protection/>
    </xf>
    <xf numFmtId="49" fontId="1" fillId="0" borderId="18" xfId="53" applyNumberFormat="1" applyFont="1" applyFill="1" applyBorder="1" applyAlignment="1" applyProtection="1">
      <alignment horizontal="center" vertical="center" wrapText="1"/>
      <protection/>
    </xf>
    <xf numFmtId="49" fontId="1" fillId="0" borderId="19" xfId="53" applyNumberFormat="1" applyFont="1" applyFill="1" applyBorder="1" applyAlignment="1" applyProtection="1">
      <alignment horizontal="center" vertical="center" wrapText="1"/>
      <protection/>
    </xf>
    <xf numFmtId="0" fontId="8" fillId="0" borderId="19" xfId="53" applyNumberFormat="1" applyFont="1" applyFill="1" applyBorder="1" applyAlignment="1" applyProtection="1">
      <alignment horizontal="right" vertical="center" wrapText="1"/>
      <protection/>
    </xf>
    <xf numFmtId="0" fontId="5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164" fontId="1" fillId="0" borderId="24" xfId="53" applyNumberFormat="1" applyFont="1" applyFill="1" applyBorder="1" applyAlignment="1" applyProtection="1">
      <alignment horizontal="center" vertical="center" wrapText="1"/>
      <protection/>
    </xf>
    <xf numFmtId="164" fontId="1" fillId="0" borderId="25" xfId="53" applyNumberFormat="1" applyFont="1" applyFill="1" applyBorder="1" applyAlignment="1" applyProtection="1">
      <alignment horizontal="center" vertical="center" wrapText="1"/>
      <protection/>
    </xf>
    <xf numFmtId="164" fontId="1" fillId="33" borderId="25" xfId="53" applyNumberFormat="1" applyFont="1" applyFill="1" applyBorder="1" applyAlignment="1" applyProtection="1">
      <alignment horizontal="center" vertical="center" wrapText="1"/>
      <protection/>
    </xf>
    <xf numFmtId="164" fontId="1" fillId="33" borderId="15" xfId="53" applyNumberFormat="1" applyFont="1" applyFill="1" applyBorder="1" applyAlignment="1" applyProtection="1">
      <alignment horizontal="center" vertical="center" wrapText="1"/>
      <protection/>
    </xf>
    <xf numFmtId="164" fontId="1" fillId="33" borderId="26" xfId="53" applyNumberFormat="1" applyFont="1" applyFill="1" applyBorder="1" applyAlignment="1" applyProtection="1">
      <alignment horizontal="center" vertical="center" wrapText="1"/>
      <protection/>
    </xf>
    <xf numFmtId="164" fontId="1" fillId="0" borderId="13" xfId="53" applyNumberFormat="1" applyFont="1" applyFill="1" applyBorder="1" applyAlignment="1" applyProtection="1">
      <alignment vertical="center" wrapText="1"/>
      <protection/>
    </xf>
    <xf numFmtId="164" fontId="6" fillId="0" borderId="15" xfId="53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7" xfId="53" applyNumberFormat="1" applyFont="1" applyFill="1" applyBorder="1" applyAlignment="1" applyProtection="1">
      <alignment vertical="center" wrapText="1"/>
      <protection/>
    </xf>
    <xf numFmtId="164" fontId="1" fillId="33" borderId="13" xfId="53" applyNumberFormat="1" applyFont="1" applyFill="1" applyBorder="1" applyAlignment="1" applyProtection="1">
      <alignment horizontal="center" vertical="center" wrapText="1"/>
      <protection/>
    </xf>
    <xf numFmtId="164" fontId="1" fillId="34" borderId="25" xfId="53" applyNumberFormat="1" applyFont="1" applyFill="1" applyBorder="1" applyAlignment="1" applyProtection="1">
      <alignment horizontal="center" vertical="center" wrapText="1"/>
      <protection/>
    </xf>
    <xf numFmtId="164" fontId="1" fillId="33" borderId="28" xfId="53" applyNumberFormat="1" applyFont="1" applyFill="1" applyBorder="1" applyAlignment="1" applyProtection="1">
      <alignment horizontal="center" vertical="center" wrapText="1"/>
      <protection/>
    </xf>
    <xf numFmtId="164" fontId="1" fillId="0" borderId="15" xfId="53" applyNumberFormat="1" applyFont="1" applyFill="1" applyBorder="1" applyAlignment="1" applyProtection="1">
      <alignment vertical="center" wrapText="1"/>
      <protection/>
    </xf>
    <xf numFmtId="164" fontId="1" fillId="0" borderId="19" xfId="53" applyNumberFormat="1" applyFont="1" applyFill="1" applyBorder="1" applyAlignment="1" applyProtection="1">
      <alignment vertical="center" wrapText="1"/>
      <protection/>
    </xf>
    <xf numFmtId="164" fontId="1" fillId="0" borderId="0" xfId="53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Alignment="1">
      <alignment horizontal="right"/>
    </xf>
    <xf numFmtId="164" fontId="1" fillId="0" borderId="0" xfId="53" applyNumberFormat="1" applyFont="1" applyFill="1" applyBorder="1" applyAlignment="1" applyProtection="1">
      <alignment horizontal="center" vertical="center" wrapText="1"/>
      <protection/>
    </xf>
    <xf numFmtId="164" fontId="6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3;&#1050;_&#1055;&#1088;&#1080;&#1083;&#1086;&#1078;&#1077;&#1085;&#1080;&#1077;%201_&#1041;&#1102;&#1076;&#1078;&#1077;&#1090;&#1085;&#1099;&#1077;%20&#1092;&#1086;&#1088;&#1084;&#1099;_2013_&#1072;&#1085;&#1072;&#1083;&#1080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&#1055;&#1072;&#1087;&#1082;&#1080;%20&#1087;&#1086;&#1076;&#1088;&#1072;&#1079;&#1076;&#1077;&#1083;&#1077;&#1085;&#1080;&#1081;\&#1055;&#1083;&#1072;&#1085;&#1086;&#1074;&#1086;-&#1101;&#1082;&#1086;&#1085;&#1086;&#1084;&#1080;&#1095;&#1077;&#1089;&#1082;&#1080;&#1081;%20&#1086;&#1090;&#1076;&#1077;&#1083;\&#1060;&#1057;&#1058;%20&#1084;&#1072;&#1075;&#1080;&#1089;&#1090;&#1088;&#1072;&#1083;&#1100;%202013\&#1089;&#1086;&#1073;&#1088;&#1072;&#1085;&#1086;%20&#1089;%202009%20&#1075;&#1086;&#1076;&#1072;\&#1063;&#1043;&#1050;_&#1040;&#1085;&#1072;&#1083;&#1080;&#1079;%20&#1084;&#1072;&#1075;&#1080;&#1089;&#1090;&#1088;&#1072;&#1083;&#1100;%202009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Тарифы"/>
      <sheetName val="Объемы"/>
      <sheetName val="Шаблон ГПРГ"/>
    </sheetNames>
    <sheetDataSet>
      <sheetData sheetId="1">
        <row r="52">
          <cell r="W52">
            <v>15394.976386989125</v>
          </cell>
        </row>
      </sheetData>
      <sheetData sheetId="4">
        <row r="14">
          <cell r="BG14">
            <v>210.4706348092395</v>
          </cell>
        </row>
        <row r="45">
          <cell r="BG45">
            <v>545.2899737513447</v>
          </cell>
        </row>
        <row r="48">
          <cell r="BG48">
            <v>164.67757207290612</v>
          </cell>
        </row>
        <row r="55">
          <cell r="BG55">
            <v>48.34512</v>
          </cell>
        </row>
        <row r="69">
          <cell r="BG69">
            <v>6457</v>
          </cell>
        </row>
        <row r="71">
          <cell r="BG71">
            <v>520.8825971678197</v>
          </cell>
        </row>
        <row r="72">
          <cell r="BG72">
            <v>19.426825416774996</v>
          </cell>
        </row>
        <row r="75">
          <cell r="BG75">
            <v>56.14738382326005</v>
          </cell>
        </row>
        <row r="81">
          <cell r="BG81">
            <v>324.1248920496546</v>
          </cell>
        </row>
        <row r="108">
          <cell r="BG108">
            <v>12676.676908474576</v>
          </cell>
        </row>
        <row r="109">
          <cell r="BG109">
            <v>1916.7916099999998</v>
          </cell>
        </row>
        <row r="110">
          <cell r="BG110">
            <v>47.52289372895237</v>
          </cell>
        </row>
        <row r="111">
          <cell r="BG111">
            <v>75.48048947296103</v>
          </cell>
        </row>
        <row r="112">
          <cell r="BG112">
            <v>18.69947083550249</v>
          </cell>
        </row>
        <row r="114">
          <cell r="BG114">
            <v>7.968705105365325</v>
          </cell>
        </row>
        <row r="126">
          <cell r="BG126">
            <v>39.34</v>
          </cell>
        </row>
        <row r="127">
          <cell r="BG127">
            <v>19.954428640978456</v>
          </cell>
        </row>
        <row r="131">
          <cell r="BG131">
            <v>31.231212075937353</v>
          </cell>
        </row>
        <row r="132">
          <cell r="BG132">
            <v>16.500826988076106</v>
          </cell>
        </row>
        <row r="133">
          <cell r="BG133">
            <v>16.500826988076106</v>
          </cell>
        </row>
        <row r="134">
          <cell r="BG134">
            <v>37.04134545667149</v>
          </cell>
        </row>
        <row r="140">
          <cell r="BG140">
            <v>69.29884497256151</v>
          </cell>
        </row>
        <row r="179">
          <cell r="BG179">
            <v>301.8036659311634</v>
          </cell>
        </row>
        <row r="181">
          <cell r="BG181">
            <v>3519.25</v>
          </cell>
        </row>
        <row r="185">
          <cell r="BG185">
            <v>14027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9">
          <cell r="W9">
            <v>114091.7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8" sqref="A8:F8"/>
    </sheetView>
  </sheetViews>
  <sheetFormatPr defaultColWidth="16.375" defaultRowHeight="12.75"/>
  <cols>
    <col min="1" max="1" width="46.25390625" style="1" customWidth="1"/>
    <col min="2" max="2" width="7.625" style="2" customWidth="1"/>
    <col min="3" max="3" width="12.875" style="2" customWidth="1"/>
    <col min="4" max="4" width="19.625" style="2" customWidth="1"/>
    <col min="5" max="5" width="18.75390625" style="2" customWidth="1"/>
    <col min="6" max="6" width="14.875" style="3" customWidth="1"/>
    <col min="7" max="7" width="10.875" style="3" customWidth="1"/>
    <col min="8" max="250" width="7.75390625" style="3" customWidth="1"/>
    <col min="251" max="251" width="71.00390625" style="3" customWidth="1"/>
    <col min="252" max="252" width="6.25390625" style="3" customWidth="1"/>
    <col min="253" max="253" width="18.00390625" style="3" customWidth="1"/>
    <col min="254" max="254" width="16.25390625" style="3" customWidth="1"/>
    <col min="255" max="16384" width="16.375" style="3" customWidth="1"/>
  </cols>
  <sheetData>
    <row r="1" ht="15.75">
      <c r="F1" s="4" t="s">
        <v>18</v>
      </c>
    </row>
    <row r="2" ht="15.75">
      <c r="F2" s="4" t="s">
        <v>0</v>
      </c>
    </row>
    <row r="3" ht="15.75">
      <c r="F3" s="4" t="s">
        <v>1</v>
      </c>
    </row>
    <row r="4" ht="15.75">
      <c r="F4" s="47"/>
    </row>
    <row r="5" ht="15.75">
      <c r="F5" s="4"/>
    </row>
    <row r="6" ht="12.75"/>
    <row r="7" spans="1:6" ht="31.5" customHeight="1">
      <c r="A7" s="50" t="s">
        <v>75</v>
      </c>
      <c r="B7" s="50"/>
      <c r="C7" s="50"/>
      <c r="D7" s="50"/>
      <c r="E7" s="50"/>
      <c r="F7" s="50"/>
    </row>
    <row r="8" spans="1:6" ht="15" customHeight="1">
      <c r="A8" s="53" t="s">
        <v>19</v>
      </c>
      <c r="B8" s="53"/>
      <c r="C8" s="53"/>
      <c r="D8" s="53"/>
      <c r="E8" s="53"/>
      <c r="F8" s="53"/>
    </row>
    <row r="9" spans="1:6" ht="21" customHeight="1">
      <c r="A9" s="51" t="s">
        <v>20</v>
      </c>
      <c r="B9" s="51"/>
      <c r="C9" s="51"/>
      <c r="D9" s="51"/>
      <c r="E9" s="51"/>
      <c r="F9" s="51"/>
    </row>
    <row r="10" spans="1:6" ht="15.75">
      <c r="A10" s="6"/>
      <c r="B10" s="6"/>
      <c r="C10" s="6"/>
      <c r="D10" s="6"/>
      <c r="E10" s="6"/>
      <c r="F10" s="6"/>
    </row>
    <row r="11" spans="1:6" s="5" customFormat="1" ht="204" customHeight="1">
      <c r="A11" s="20" t="s">
        <v>21</v>
      </c>
      <c r="B11" s="21" t="s">
        <v>2</v>
      </c>
      <c r="C11" s="9" t="s">
        <v>22</v>
      </c>
      <c r="D11" s="9" t="s">
        <v>23</v>
      </c>
      <c r="E11" s="9" t="s">
        <v>24</v>
      </c>
      <c r="F11" s="7" t="s">
        <v>25</v>
      </c>
    </row>
    <row r="12" spans="1:6" s="5" customFormat="1" ht="12.75">
      <c r="A12" s="7">
        <v>1</v>
      </c>
      <c r="B12" s="8" t="s">
        <v>3</v>
      </c>
      <c r="C12" s="9" t="s">
        <v>4</v>
      </c>
      <c r="D12" s="9" t="s">
        <v>5</v>
      </c>
      <c r="E12" s="9" t="s">
        <v>6</v>
      </c>
      <c r="F12" s="7">
        <v>6</v>
      </c>
    </row>
    <row r="13" spans="1:7" s="5" customFormat="1" ht="18.75" customHeight="1">
      <c r="A13" s="10" t="s">
        <v>26</v>
      </c>
      <c r="B13" s="22" t="s">
        <v>7</v>
      </c>
      <c r="C13" s="23" t="s">
        <v>27</v>
      </c>
      <c r="D13" s="31">
        <f>'[2]Лист2'!$W$9</f>
        <v>114091.7</v>
      </c>
      <c r="E13" s="31"/>
      <c r="F13" s="45">
        <f>D13+E13</f>
        <v>114091.7</v>
      </c>
      <c r="G13" s="46"/>
    </row>
    <row r="14" spans="1:7" s="5" customFormat="1" ht="14.25" customHeight="1">
      <c r="A14" s="24" t="s">
        <v>28</v>
      </c>
      <c r="B14" s="12"/>
      <c r="C14" s="23" t="s">
        <v>29</v>
      </c>
      <c r="D14" s="31"/>
      <c r="E14" s="31"/>
      <c r="F14" s="45">
        <f aca="true" t="shared" si="0" ref="F14:F32">D14+E14</f>
        <v>0</v>
      </c>
      <c r="G14" s="46"/>
    </row>
    <row r="15" spans="1:7" s="5" customFormat="1" ht="15.75">
      <c r="A15" s="25" t="s">
        <v>30</v>
      </c>
      <c r="B15" s="12" t="s">
        <v>8</v>
      </c>
      <c r="C15" s="11" t="s">
        <v>31</v>
      </c>
      <c r="D15" s="32"/>
      <c r="E15" s="32"/>
      <c r="F15" s="36">
        <f t="shared" si="0"/>
        <v>0</v>
      </c>
      <c r="G15" s="46"/>
    </row>
    <row r="16" spans="1:7" s="5" customFormat="1" ht="12.75">
      <c r="A16" s="24" t="s">
        <v>32</v>
      </c>
      <c r="B16" s="12"/>
      <c r="C16" s="11" t="s">
        <v>29</v>
      </c>
      <c r="D16" s="32"/>
      <c r="E16" s="32"/>
      <c r="F16" s="36">
        <f t="shared" si="0"/>
        <v>0</v>
      </c>
      <c r="G16" s="46"/>
    </row>
    <row r="17" spans="1:7" ht="12.75" customHeight="1">
      <c r="A17" s="13" t="s">
        <v>33</v>
      </c>
      <c r="B17" s="12" t="s">
        <v>9</v>
      </c>
      <c r="C17" s="11" t="s">
        <v>34</v>
      </c>
      <c r="D17" s="33">
        <f>'[1]2'!$W$52</f>
        <v>15394.976386989125</v>
      </c>
      <c r="E17" s="33"/>
      <c r="F17" s="36">
        <f t="shared" si="0"/>
        <v>15394.976386989125</v>
      </c>
      <c r="G17" s="46"/>
    </row>
    <row r="18" spans="1:7" ht="12.75">
      <c r="A18" s="26" t="s">
        <v>35</v>
      </c>
      <c r="B18" s="12" t="s">
        <v>10</v>
      </c>
      <c r="C18" s="11" t="s">
        <v>29</v>
      </c>
      <c r="D18" s="33">
        <f>SUM(D19:D31)</f>
        <v>41167.42622776182</v>
      </c>
      <c r="E18" s="33"/>
      <c r="F18" s="36">
        <f t="shared" si="0"/>
        <v>41167.42622776182</v>
      </c>
      <c r="G18" s="48"/>
    </row>
    <row r="19" spans="1:7" ht="12.75" customHeight="1">
      <c r="A19" s="14" t="s">
        <v>36</v>
      </c>
      <c r="B19" s="12" t="s">
        <v>11</v>
      </c>
      <c r="C19" s="11" t="s">
        <v>29</v>
      </c>
      <c r="D19" s="33">
        <v>0</v>
      </c>
      <c r="E19" s="33"/>
      <c r="F19" s="36">
        <f t="shared" si="0"/>
        <v>0</v>
      </c>
      <c r="G19" s="46"/>
    </row>
    <row r="20" spans="1:7" ht="30.75" customHeight="1">
      <c r="A20" s="14" t="s">
        <v>37</v>
      </c>
      <c r="B20" s="12" t="s">
        <v>12</v>
      </c>
      <c r="C20" s="11" t="s">
        <v>29</v>
      </c>
      <c r="D20" s="33">
        <f>'[1]9.2'!$BG$45+'[1]9.2'!$BG$48</f>
        <v>709.9675458242509</v>
      </c>
      <c r="E20" s="33"/>
      <c r="F20" s="36">
        <f t="shared" si="0"/>
        <v>709.9675458242509</v>
      </c>
      <c r="G20" s="46"/>
    </row>
    <row r="21" spans="1:7" ht="12.75" customHeight="1">
      <c r="A21" s="14" t="s">
        <v>38</v>
      </c>
      <c r="B21" s="12" t="s">
        <v>13</v>
      </c>
      <c r="C21" s="11" t="s">
        <v>29</v>
      </c>
      <c r="D21" s="33">
        <f>'[1]9.2'!$BG$55</f>
        <v>48.34512</v>
      </c>
      <c r="E21" s="33"/>
      <c r="F21" s="36">
        <f t="shared" si="0"/>
        <v>48.34512</v>
      </c>
      <c r="G21" s="46"/>
    </row>
    <row r="22" spans="1:7" ht="12.75" customHeight="1">
      <c r="A22" s="14" t="s">
        <v>39</v>
      </c>
      <c r="B22" s="12" t="s">
        <v>14</v>
      </c>
      <c r="C22" s="11" t="s">
        <v>29</v>
      </c>
      <c r="D22" s="33">
        <f>'[1]9.2'!$BG$69</f>
        <v>6457</v>
      </c>
      <c r="E22" s="33"/>
      <c r="F22" s="36">
        <f t="shared" si="0"/>
        <v>6457</v>
      </c>
      <c r="G22" s="46"/>
    </row>
    <row r="23" spans="1:7" ht="12.75" customHeight="1">
      <c r="A23" s="14" t="s">
        <v>40</v>
      </c>
      <c r="B23" s="12" t="s">
        <v>15</v>
      </c>
      <c r="C23" s="11" t="s">
        <v>29</v>
      </c>
      <c r="D23" s="33">
        <v>0</v>
      </c>
      <c r="E23" s="33"/>
      <c r="F23" s="36">
        <f t="shared" si="0"/>
        <v>0</v>
      </c>
      <c r="G23" s="46"/>
    </row>
    <row r="24" spans="1:7" ht="12.75" customHeight="1">
      <c r="A24" s="14" t="s">
        <v>41</v>
      </c>
      <c r="B24" s="12" t="s">
        <v>16</v>
      </c>
      <c r="C24" s="11" t="s">
        <v>29</v>
      </c>
      <c r="D24" s="33">
        <f>'[1]9.2'!$BG$127</f>
        <v>19.954428640978456</v>
      </c>
      <c r="E24" s="33"/>
      <c r="F24" s="36">
        <f t="shared" si="0"/>
        <v>19.954428640978456</v>
      </c>
      <c r="G24" s="46"/>
    </row>
    <row r="25" spans="1:7" ht="12.75" customHeight="1">
      <c r="A25" s="14" t="s">
        <v>42</v>
      </c>
      <c r="B25" s="12" t="s">
        <v>43</v>
      </c>
      <c r="C25" s="11" t="s">
        <v>29</v>
      </c>
      <c r="D25" s="33">
        <f>'[1]9.2'!$BG$81</f>
        <v>324.1248920496546</v>
      </c>
      <c r="E25" s="33"/>
      <c r="F25" s="36">
        <f t="shared" si="0"/>
        <v>324.1248920496546</v>
      </c>
      <c r="G25" s="46"/>
    </row>
    <row r="26" spans="1:7" ht="12.75" customHeight="1">
      <c r="A26" s="14" t="s">
        <v>44</v>
      </c>
      <c r="B26" s="12" t="s">
        <v>45</v>
      </c>
      <c r="C26" s="11" t="s">
        <v>29</v>
      </c>
      <c r="D26" s="33">
        <v>0</v>
      </c>
      <c r="E26" s="33"/>
      <c r="F26" s="36">
        <f t="shared" si="0"/>
        <v>0</v>
      </c>
      <c r="G26" s="46"/>
    </row>
    <row r="27" spans="1:7" ht="12.75" customHeight="1">
      <c r="A27" s="14" t="s">
        <v>46</v>
      </c>
      <c r="B27" s="12" t="s">
        <v>47</v>
      </c>
      <c r="C27" s="11" t="s">
        <v>29</v>
      </c>
      <c r="D27" s="33">
        <f>'[1]9.2'!$BG$109</f>
        <v>1916.7916099999998</v>
      </c>
      <c r="E27" s="33"/>
      <c r="F27" s="36">
        <f t="shared" si="0"/>
        <v>1916.7916099999998</v>
      </c>
      <c r="G27" s="46"/>
    </row>
    <row r="28" spans="1:7" ht="12.75" customHeight="1">
      <c r="A28" s="14" t="s">
        <v>48</v>
      </c>
      <c r="B28" s="12" t="s">
        <v>49</v>
      </c>
      <c r="C28" s="11" t="s">
        <v>29</v>
      </c>
      <c r="D28" s="33">
        <f>'[1]9.2'!$BG$108</f>
        <v>12676.676908474576</v>
      </c>
      <c r="E28" s="33"/>
      <c r="F28" s="36">
        <f t="shared" si="0"/>
        <v>12676.676908474576</v>
      </c>
      <c r="G28" s="46"/>
    </row>
    <row r="29" spans="1:7" ht="12.75" customHeight="1">
      <c r="A29" s="14" t="s">
        <v>50</v>
      </c>
      <c r="B29" s="12" t="s">
        <v>51</v>
      </c>
      <c r="C29" s="11" t="s">
        <v>29</v>
      </c>
      <c r="D29" s="33"/>
      <c r="E29" s="33"/>
      <c r="F29" s="36">
        <f t="shared" si="0"/>
        <v>0</v>
      </c>
      <c r="G29" s="46"/>
    </row>
    <row r="30" spans="1:7" ht="12.75" customHeight="1">
      <c r="A30" s="14" t="s">
        <v>52</v>
      </c>
      <c r="B30" s="12" t="s">
        <v>53</v>
      </c>
      <c r="C30" s="11" t="s">
        <v>29</v>
      </c>
      <c r="D30" s="33">
        <f>'[1]9.2'!$BG$179+'[1]9.2'!$BG$181+'[1]9.2'!$BG$185</f>
        <v>17848.053665931162</v>
      </c>
      <c r="E30" s="33"/>
      <c r="F30" s="36">
        <f t="shared" si="0"/>
        <v>17848.053665931162</v>
      </c>
      <c r="G30" s="46"/>
    </row>
    <row r="31" spans="1:7" ht="12.75" customHeight="1">
      <c r="A31" s="14" t="s">
        <v>54</v>
      </c>
      <c r="B31" s="12" t="s">
        <v>55</v>
      </c>
      <c r="C31" s="11" t="s">
        <v>29</v>
      </c>
      <c r="D31" s="33">
        <f>'[1]9.2'!$BG$14+'[1]9.2'!$BG$71+'[1]9.2'!$BG$72+'[1]9.2'!$BG$75+'[1]9.2'!$BG$110+'[1]9.2'!$BG$111+'[1]9.2'!$BG$112+'[1]9.2'!$BG$114+'[1]9.2'!$BG$126+'[1]9.2'!$BG$131+'[1]9.2'!$BG$132+'[1]9.2'!$BG$133+'[1]9.2'!$BG$134+'[1]9.2'!$BG$140</f>
        <v>1166.512056841198</v>
      </c>
      <c r="E31" s="33"/>
      <c r="F31" s="36">
        <f t="shared" si="0"/>
        <v>1166.512056841198</v>
      </c>
      <c r="G31" s="46"/>
    </row>
    <row r="32" spans="1:7" s="18" customFormat="1" ht="12.75">
      <c r="A32" s="27" t="s">
        <v>56</v>
      </c>
      <c r="B32" s="28" t="s">
        <v>57</v>
      </c>
      <c r="C32" s="16" t="s">
        <v>58</v>
      </c>
      <c r="D32" s="34">
        <v>2</v>
      </c>
      <c r="E32" s="35"/>
      <c r="F32" s="37">
        <f t="shared" si="0"/>
        <v>2</v>
      </c>
      <c r="G32" s="49"/>
    </row>
    <row r="33" spans="1:7" ht="9" customHeight="1">
      <c r="A33" s="29"/>
      <c r="B33" s="30"/>
      <c r="C33" s="30"/>
      <c r="D33" s="38"/>
      <c r="E33" s="39"/>
      <c r="F33" s="40"/>
      <c r="G33" s="46"/>
    </row>
    <row r="34" spans="1:7" ht="12.75">
      <c r="A34" s="14" t="s">
        <v>59</v>
      </c>
      <c r="B34" s="12" t="s">
        <v>60</v>
      </c>
      <c r="C34" s="11" t="s">
        <v>61</v>
      </c>
      <c r="D34" s="41">
        <v>121.897</v>
      </c>
      <c r="E34" s="33"/>
      <c r="F34" s="36">
        <f>D34+E34</f>
        <v>121.897</v>
      </c>
      <c r="G34" s="46"/>
    </row>
    <row r="35" spans="1:7" ht="12.75">
      <c r="A35" s="14" t="s">
        <v>62</v>
      </c>
      <c r="B35" s="12" t="s">
        <v>63</v>
      </c>
      <c r="C35" s="11" t="s">
        <v>58</v>
      </c>
      <c r="D35" s="42"/>
      <c r="E35" s="33"/>
      <c r="F35" s="36">
        <f>D35+E35</f>
        <v>0</v>
      </c>
      <c r="G35" s="46"/>
    </row>
    <row r="36" spans="1:7" ht="12.75">
      <c r="A36" s="14" t="s">
        <v>64</v>
      </c>
      <c r="B36" s="12" t="s">
        <v>65</v>
      </c>
      <c r="C36" s="11" t="s">
        <v>66</v>
      </c>
      <c r="D36" s="42"/>
      <c r="E36" s="33"/>
      <c r="F36" s="36">
        <f>D36+E36</f>
        <v>0</v>
      </c>
      <c r="G36" s="46"/>
    </row>
    <row r="37" spans="1:7" ht="12.75">
      <c r="A37" s="15" t="s">
        <v>67</v>
      </c>
      <c r="B37" s="17" t="s">
        <v>68</v>
      </c>
      <c r="C37" s="16" t="s">
        <v>58</v>
      </c>
      <c r="D37" s="43" t="s">
        <v>16</v>
      </c>
      <c r="E37" s="43"/>
      <c r="F37" s="44">
        <f>D37+E37</f>
        <v>10</v>
      </c>
      <c r="G37" s="46"/>
    </row>
    <row r="38" ht="12.75">
      <c r="A38" s="3"/>
    </row>
    <row r="39" ht="12.75">
      <c r="A39" s="1" t="s">
        <v>17</v>
      </c>
    </row>
    <row r="40" spans="1:6" ht="78.75" customHeight="1">
      <c r="A40" s="52" t="s">
        <v>69</v>
      </c>
      <c r="B40" s="52"/>
      <c r="C40" s="52"/>
      <c r="D40" s="52"/>
      <c r="E40" s="52"/>
      <c r="F40" s="52"/>
    </row>
    <row r="41" spans="1:6" ht="28.5" customHeight="1">
      <c r="A41" s="52" t="s">
        <v>70</v>
      </c>
      <c r="B41" s="52"/>
      <c r="C41" s="52"/>
      <c r="D41" s="52"/>
      <c r="E41" s="52"/>
      <c r="F41" s="52"/>
    </row>
    <row r="42" spans="1:6" ht="26.25" customHeight="1">
      <c r="A42" s="52" t="s">
        <v>71</v>
      </c>
      <c r="B42" s="52"/>
      <c r="C42" s="52"/>
      <c r="D42" s="52"/>
      <c r="E42" s="52"/>
      <c r="F42" s="52"/>
    </row>
    <row r="43" spans="1:6" ht="26.25" customHeight="1">
      <c r="A43" s="52" t="s">
        <v>72</v>
      </c>
      <c r="B43" s="52"/>
      <c r="C43" s="52"/>
      <c r="D43" s="52"/>
      <c r="E43" s="52"/>
      <c r="F43" s="52"/>
    </row>
    <row r="44" spans="1:6" ht="25.5" customHeight="1">
      <c r="A44" s="52" t="s">
        <v>73</v>
      </c>
      <c r="B44" s="52"/>
      <c r="C44" s="52"/>
      <c r="D44" s="52"/>
      <c r="E44" s="52"/>
      <c r="F44" s="52"/>
    </row>
    <row r="45" spans="1:6" ht="15" customHeight="1">
      <c r="A45" s="54" t="s">
        <v>74</v>
      </c>
      <c r="B45" s="54"/>
      <c r="C45" s="54"/>
      <c r="D45" s="54"/>
      <c r="E45" s="54"/>
      <c r="F45" s="54"/>
    </row>
    <row r="46" spans="1:6" ht="12.75">
      <c r="A46" s="19"/>
      <c r="B46" s="19"/>
      <c r="C46" s="19"/>
      <c r="D46" s="19"/>
      <c r="E46" s="19"/>
      <c r="F46" s="19"/>
    </row>
  </sheetData>
  <sheetProtection/>
  <mergeCells count="9">
    <mergeCell ref="A43:F43"/>
    <mergeCell ref="A44:F44"/>
    <mergeCell ref="A45:F45"/>
    <mergeCell ref="A7:F7"/>
    <mergeCell ref="A8:F8"/>
    <mergeCell ref="A9:F9"/>
    <mergeCell ref="A40:F40"/>
    <mergeCell ref="A41:F41"/>
    <mergeCell ref="A42:F4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abasova</cp:lastModifiedBy>
  <cp:lastPrinted>2013-12-20T04:51:51Z</cp:lastPrinted>
  <dcterms:created xsi:type="dcterms:W3CDTF">2011-04-11T02:53:06Z</dcterms:created>
  <dcterms:modified xsi:type="dcterms:W3CDTF">2013-12-23T03:19:14Z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